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<sst xmlns="http://schemas.openxmlformats.org/spreadsheetml/2006/main" count="110" uniqueCount="65">
  <si>
    <t>2021年度市区企业研发投入补助公示</t>
  </si>
  <si>
    <t xml:space="preserve"> </t>
  </si>
  <si>
    <t>企业名称</t>
  </si>
  <si>
    <t>组织机构代码</t>
  </si>
  <si>
    <t>上报的2021年R&amp;D统计年报研发费用总额（万元）</t>
  </si>
  <si>
    <t>“加计扣除”系统填报的研发费用总额（万元）</t>
  </si>
  <si>
    <t>审计确认总额（万元）</t>
  </si>
  <si>
    <t>应奖励（万元）</t>
  </si>
  <si>
    <t>亩均效益评价等级（按最新评价结果）</t>
  </si>
  <si>
    <t>实际奖励</t>
  </si>
  <si>
    <t>市财政资金（万元）</t>
  </si>
  <si>
    <t>区财政资金（万元）</t>
  </si>
  <si>
    <t>地区</t>
  </si>
  <si>
    <t>浙江万里扬股份有限公司</t>
  </si>
  <si>
    <t>91330000754921594N</t>
  </si>
  <si>
    <t>A</t>
  </si>
  <si>
    <t>婺城区</t>
  </si>
  <si>
    <r>
      <rPr>
        <sz val="11"/>
        <color rgb="FF000000"/>
        <rFont val="宋体"/>
        <charset val="134"/>
      </rPr>
      <t>浙江万里扬智能制造有限公司</t>
    </r>
  </si>
  <si>
    <t>91330701MA2DC237X5</t>
  </si>
  <si>
    <r>
      <rPr>
        <sz val="11"/>
        <color rgb="FF000000"/>
        <rFont val="宋体"/>
        <charset val="134"/>
      </rPr>
      <t>浙江金圆水泥有限公司</t>
    </r>
  </si>
  <si>
    <t>913307027345075642</t>
  </si>
  <si>
    <r>
      <rPr>
        <sz val="11"/>
        <color rgb="FF000000"/>
        <rFont val="宋体"/>
        <charset val="134"/>
      </rPr>
      <t>浙江八达电子仪表有限公司</t>
    </r>
  </si>
  <si>
    <t>91330702254990833M</t>
  </si>
  <si>
    <r>
      <rPr>
        <sz val="11"/>
        <color rgb="FF000000"/>
        <rFont val="宋体"/>
        <charset val="134"/>
      </rPr>
      <t>浙江天丰生物科学有限公司</t>
    </r>
  </si>
  <si>
    <t>91330702704562247C</t>
  </si>
  <si>
    <r>
      <rPr>
        <sz val="11"/>
        <color rgb="FF000000"/>
        <rFont val="宋体"/>
        <charset val="134"/>
      </rPr>
      <t>浙江开创电气股份有限公司</t>
    </r>
  </si>
  <si>
    <t>91330700MA28D81151</t>
  </si>
  <si>
    <r>
      <rPr>
        <sz val="11"/>
        <color rgb="FF000000"/>
        <rFont val="宋体"/>
        <charset val="134"/>
      </rPr>
      <t>金华卓远实业有限公司</t>
    </r>
  </si>
  <si>
    <t>913307003105384203</t>
  </si>
  <si>
    <t>金东区</t>
  </si>
  <si>
    <r>
      <rPr>
        <sz val="11"/>
        <color rgb="FF000000"/>
        <rFont val="宋体"/>
        <charset val="134"/>
      </rPr>
      <t>浙江华丰电动工具有限公司</t>
    </r>
  </si>
  <si>
    <t>913307031473376019</t>
  </si>
  <si>
    <r>
      <rPr>
        <sz val="11"/>
        <color rgb="FF000000"/>
        <rFont val="宋体"/>
        <charset val="134"/>
      </rPr>
      <t>浙江普莱得电器股份有限公司</t>
    </r>
  </si>
  <si>
    <t>91330703781824255T</t>
  </si>
  <si>
    <r>
      <rPr>
        <sz val="11"/>
        <color rgb="FF000000"/>
        <rFont val="宋体"/>
        <charset val="134"/>
      </rPr>
      <t>浙江好易点智能科技有限公司</t>
    </r>
  </si>
  <si>
    <t>91330703062049977C</t>
  </si>
  <si>
    <r>
      <rPr>
        <sz val="11"/>
        <color rgb="FF000000"/>
        <rFont val="宋体"/>
        <charset val="134"/>
      </rPr>
      <t>浙江开尔新材料股份有限公司</t>
    </r>
  </si>
  <si>
    <t>9133000074981708XL</t>
  </si>
  <si>
    <r>
      <rPr>
        <sz val="11"/>
        <color rgb="FF000000"/>
        <rFont val="宋体"/>
        <charset val="134"/>
      </rPr>
      <t>浙江天宁合金材料有限公司</t>
    </r>
  </si>
  <si>
    <t>913307037392280466</t>
  </si>
  <si>
    <r>
      <rPr>
        <sz val="11"/>
        <color rgb="FF000000"/>
        <rFont val="宋体"/>
        <charset val="134"/>
      </rPr>
      <t>浙江真爱时尚家居有限公司</t>
    </r>
  </si>
  <si>
    <t>913307037549082342</t>
  </si>
  <si>
    <r>
      <rPr>
        <sz val="11"/>
        <color rgb="FF000000"/>
        <rFont val="宋体"/>
        <charset val="134"/>
      </rPr>
      <t>浙江今飞凯达轮毂股份有限公司</t>
    </r>
  </si>
  <si>
    <t>B</t>
  </si>
  <si>
    <t>开发区</t>
  </si>
  <si>
    <r>
      <rPr>
        <sz val="11"/>
        <color rgb="FF000000"/>
        <rFont val="宋体"/>
        <charset val="134"/>
      </rPr>
      <t>浙江绿源电动车有限公司</t>
    </r>
  </si>
  <si>
    <t>913307007498046097</t>
  </si>
  <si>
    <r>
      <rPr>
        <sz val="11"/>
        <color rgb="FF000000"/>
        <rFont val="宋体"/>
        <charset val="134"/>
      </rPr>
      <t>浙江金华康恩贝生物制药有限公司</t>
    </r>
  </si>
  <si>
    <t>913307011472897859</t>
  </si>
  <si>
    <r>
      <rPr>
        <sz val="11"/>
        <color rgb="FF000000"/>
        <rFont val="宋体"/>
        <charset val="134"/>
      </rPr>
      <t>浙江万里扬新能源驱动有限公司</t>
    </r>
  </si>
  <si>
    <r>
      <rPr>
        <sz val="11"/>
        <color rgb="FF000000"/>
        <rFont val="宋体"/>
        <charset val="134"/>
      </rPr>
      <t>浙江闪铸三维科技有限公司</t>
    </r>
  </si>
  <si>
    <t>91330701050104713J</t>
  </si>
  <si>
    <r>
      <rPr>
        <sz val="11"/>
        <color rgb="FF000000"/>
        <rFont val="宋体"/>
        <charset val="134"/>
      </rPr>
      <t>浙江宏昌电器科技股份有限公司</t>
    </r>
  </si>
  <si>
    <t>91330701254999838P</t>
  </si>
  <si>
    <r>
      <rPr>
        <sz val="11"/>
        <color rgb="FF000000"/>
        <rFont val="宋体"/>
        <charset val="134"/>
      </rPr>
      <t>浙江科惠医疗器械股份有限公司</t>
    </r>
  </si>
  <si>
    <r>
      <rPr>
        <sz val="11"/>
        <color rgb="FF000000"/>
        <rFont val="宋体"/>
        <charset val="134"/>
      </rPr>
      <t>金华永和氟化工有限公司</t>
    </r>
  </si>
  <si>
    <t>91330700769606140G</t>
  </si>
  <si>
    <r>
      <rPr>
        <sz val="11"/>
        <color rgb="FF000000"/>
        <rFont val="宋体"/>
        <charset val="134"/>
      </rPr>
      <t>金华威陵制管有限公司</t>
    </r>
  </si>
  <si>
    <t>913307007530346438</t>
  </si>
  <si>
    <r>
      <rPr>
        <sz val="11"/>
        <color rgb="FF000000"/>
        <rFont val="宋体"/>
        <charset val="134"/>
      </rPr>
      <t>浙江尖峰药业有限公司</t>
    </r>
  </si>
  <si>
    <t>913307017125704667</t>
  </si>
  <si>
    <r>
      <rPr>
        <sz val="11"/>
        <color rgb="FF000000"/>
        <rFont val="宋体"/>
        <charset val="134"/>
      </rPr>
      <t>浙江博星工贸有限公司</t>
    </r>
  </si>
  <si>
    <t>91330701667112772G</t>
  </si>
  <si>
    <t>合计</t>
  </si>
  <si>
    <t>-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</si>
</sst>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.5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3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176" fontId="9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9" fillId="0" borderId="3" xfId="0" applyNumberFormat="1" applyFont="1" applyBorder="1">
      <alignment vertical="center"/>
    </xf>
    <xf numFmtId="0" fontId="4" fillId="0" borderId="3" xfId="0" applyFont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workbookViewId="0">
      <selection activeCell="A1" sqref="A1:L1"/>
    </sheetView>
  </sheetViews>
  <sheetFormatPr defaultColWidth="9" defaultRowHeight="14.4"/>
  <cols>
    <col min="1" max="1" width="7.75" customWidth="1"/>
    <col min="2" max="2" width="31.6296296296296" customWidth="1"/>
    <col min="3" max="3" width="23.6296296296296" hidden="1" customWidth="1"/>
    <col min="4" max="4" width="17.8888888888889" customWidth="1"/>
    <col min="5" max="5" width="17.1111111111111" customWidth="1"/>
    <col min="6" max="6" width="14.3796296296296" customWidth="1"/>
    <col min="7" max="7" width="11.5" style="2" customWidth="1"/>
    <col min="8" max="8" width="13.6296296296296" customWidth="1"/>
    <col min="9" max="11" width="12.5" style="2" customWidth="1"/>
  </cols>
  <sheetData>
    <row r="1" ht="44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9"/>
    </row>
    <row r="2" s="1" customFormat="1" ht="49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5" t="s">
        <v>12</v>
      </c>
    </row>
    <row r="3" ht="25" customHeight="1" spans="1:12">
      <c r="A3" s="8">
        <v>1</v>
      </c>
      <c r="B3" s="9" t="s">
        <v>13</v>
      </c>
      <c r="C3" s="8" t="s">
        <v>14</v>
      </c>
      <c r="D3" s="10">
        <v>8926.8</v>
      </c>
      <c r="E3" s="10">
        <v>7255.07</v>
      </c>
      <c r="F3" s="10">
        <v>6799.61</v>
      </c>
      <c r="G3" s="11">
        <f>IF(F3&gt;=2000,200,IF(F3&lt;300,0,ROUND(F3*0.1,2)))</f>
        <v>200</v>
      </c>
      <c r="H3" s="8" t="s">
        <v>15</v>
      </c>
      <c r="I3" s="11">
        <f t="shared" ref="I3:I26" si="0">IF(H3="A",G3,IF(H3="B",G3*0.95,IF(H3="C",G3*0.8,"")))</f>
        <v>200</v>
      </c>
      <c r="J3" s="11">
        <f t="shared" ref="J3:J26" si="1">IF(L3="婺城区",I3*0.5,IF(L3="金东区",I3*0.3,IF(L3="开发区",I3*0.5,"")))</f>
        <v>100</v>
      </c>
      <c r="K3" s="11">
        <f t="shared" ref="K3:K26" si="2">I3-J3</f>
        <v>100</v>
      </c>
      <c r="L3" s="8" t="s">
        <v>16</v>
      </c>
    </row>
    <row r="4" ht="25" customHeight="1" spans="1:12">
      <c r="A4" s="8">
        <v>2</v>
      </c>
      <c r="B4" s="8" t="s">
        <v>17</v>
      </c>
      <c r="C4" s="8" t="s">
        <v>18</v>
      </c>
      <c r="D4" s="10">
        <v>4998.9</v>
      </c>
      <c r="E4" s="10">
        <v>4549.51</v>
      </c>
      <c r="F4" s="10">
        <v>4663.93</v>
      </c>
      <c r="G4" s="11">
        <f t="shared" ref="G3:G26" si="3">IF(F4&gt;=2000,200,IF(F4&lt;300,0,ROUND(F4*0.1,2)))</f>
        <v>200</v>
      </c>
      <c r="H4" s="8" t="s">
        <v>15</v>
      </c>
      <c r="I4" s="11">
        <f t="shared" si="0"/>
        <v>200</v>
      </c>
      <c r="J4" s="11">
        <f t="shared" si="1"/>
        <v>100</v>
      </c>
      <c r="K4" s="11">
        <f t="shared" si="2"/>
        <v>100</v>
      </c>
      <c r="L4" s="8" t="s">
        <v>16</v>
      </c>
    </row>
    <row r="5" ht="25" customHeight="1" spans="1:12">
      <c r="A5" s="8">
        <v>3</v>
      </c>
      <c r="B5" s="8" t="s">
        <v>19</v>
      </c>
      <c r="C5" s="21" t="s">
        <v>20</v>
      </c>
      <c r="D5" s="10">
        <v>3785.7</v>
      </c>
      <c r="E5" s="10">
        <v>2335.53</v>
      </c>
      <c r="F5" s="10">
        <v>3777.48</v>
      </c>
      <c r="G5" s="11">
        <f t="shared" si="3"/>
        <v>200</v>
      </c>
      <c r="H5" s="8" t="s">
        <v>15</v>
      </c>
      <c r="I5" s="11">
        <f t="shared" si="0"/>
        <v>200</v>
      </c>
      <c r="J5" s="11">
        <f t="shared" si="1"/>
        <v>100</v>
      </c>
      <c r="K5" s="11">
        <f t="shared" si="2"/>
        <v>100</v>
      </c>
      <c r="L5" s="8" t="s">
        <v>16</v>
      </c>
    </row>
    <row r="6" ht="25" customHeight="1" spans="1:12">
      <c r="A6" s="8">
        <v>4</v>
      </c>
      <c r="B6" s="8" t="s">
        <v>21</v>
      </c>
      <c r="C6" s="8" t="s">
        <v>22</v>
      </c>
      <c r="D6" s="10">
        <v>3901.63</v>
      </c>
      <c r="E6" s="10">
        <v>3685.76</v>
      </c>
      <c r="F6" s="10">
        <v>3583.65</v>
      </c>
      <c r="G6" s="11">
        <f t="shared" si="3"/>
        <v>200</v>
      </c>
      <c r="H6" s="8" t="s">
        <v>15</v>
      </c>
      <c r="I6" s="11">
        <f t="shared" si="0"/>
        <v>200</v>
      </c>
      <c r="J6" s="11">
        <f t="shared" si="1"/>
        <v>100</v>
      </c>
      <c r="K6" s="11">
        <f t="shared" si="2"/>
        <v>100</v>
      </c>
      <c r="L6" s="8" t="s">
        <v>16</v>
      </c>
    </row>
    <row r="7" ht="25" customHeight="1" spans="1:12">
      <c r="A7" s="8">
        <v>5</v>
      </c>
      <c r="B7" s="8" t="s">
        <v>23</v>
      </c>
      <c r="C7" s="8" t="s">
        <v>24</v>
      </c>
      <c r="D7" s="10">
        <v>2586</v>
      </c>
      <c r="E7" s="10">
        <v>2497</v>
      </c>
      <c r="F7" s="10">
        <v>2440</v>
      </c>
      <c r="G7" s="11">
        <f t="shared" si="3"/>
        <v>200</v>
      </c>
      <c r="H7" s="8" t="s">
        <v>15</v>
      </c>
      <c r="I7" s="11">
        <f t="shared" si="0"/>
        <v>200</v>
      </c>
      <c r="J7" s="11">
        <f t="shared" si="1"/>
        <v>100</v>
      </c>
      <c r="K7" s="11">
        <f t="shared" si="2"/>
        <v>100</v>
      </c>
      <c r="L7" s="8" t="s">
        <v>16</v>
      </c>
    </row>
    <row r="8" ht="25" customHeight="1" spans="1:12">
      <c r="A8" s="8">
        <v>6</v>
      </c>
      <c r="B8" s="8" t="s">
        <v>25</v>
      </c>
      <c r="C8" s="8" t="s">
        <v>26</v>
      </c>
      <c r="D8" s="10">
        <v>2313.4</v>
      </c>
      <c r="E8" s="10">
        <v>2114.58</v>
      </c>
      <c r="F8" s="10">
        <v>2074</v>
      </c>
      <c r="G8" s="11">
        <f t="shared" si="3"/>
        <v>200</v>
      </c>
      <c r="H8" s="8" t="s">
        <v>15</v>
      </c>
      <c r="I8" s="11">
        <f t="shared" si="0"/>
        <v>200</v>
      </c>
      <c r="J8" s="11">
        <f t="shared" si="1"/>
        <v>100</v>
      </c>
      <c r="K8" s="11">
        <f t="shared" si="2"/>
        <v>100</v>
      </c>
      <c r="L8" s="8" t="s">
        <v>16</v>
      </c>
    </row>
    <row r="9" ht="25" customHeight="1" spans="1:12">
      <c r="A9" s="8">
        <v>7</v>
      </c>
      <c r="B9" s="8" t="s">
        <v>27</v>
      </c>
      <c r="C9" s="22" t="s">
        <v>28</v>
      </c>
      <c r="D9" s="10">
        <v>4465</v>
      </c>
      <c r="E9" s="10">
        <v>4614</v>
      </c>
      <c r="F9" s="10">
        <v>4393.71</v>
      </c>
      <c r="G9" s="11">
        <f t="shared" si="3"/>
        <v>200</v>
      </c>
      <c r="H9" s="8" t="s">
        <v>15</v>
      </c>
      <c r="I9" s="11">
        <f t="shared" si="0"/>
        <v>200</v>
      </c>
      <c r="J9" s="11">
        <f t="shared" si="1"/>
        <v>60</v>
      </c>
      <c r="K9" s="11">
        <f t="shared" si="2"/>
        <v>140</v>
      </c>
      <c r="L9" s="8" t="s">
        <v>29</v>
      </c>
    </row>
    <row r="10" ht="25" customHeight="1" spans="1:12">
      <c r="A10" s="8">
        <v>8</v>
      </c>
      <c r="B10" s="8" t="s">
        <v>30</v>
      </c>
      <c r="C10" s="21" t="s">
        <v>31</v>
      </c>
      <c r="D10" s="10">
        <v>3113.48</v>
      </c>
      <c r="E10" s="10">
        <v>3097.26</v>
      </c>
      <c r="F10" s="10">
        <v>3092.99</v>
      </c>
      <c r="G10" s="11">
        <f t="shared" si="3"/>
        <v>200</v>
      </c>
      <c r="H10" s="8" t="s">
        <v>15</v>
      </c>
      <c r="I10" s="11">
        <f t="shared" si="0"/>
        <v>200</v>
      </c>
      <c r="J10" s="11">
        <f t="shared" si="1"/>
        <v>60</v>
      </c>
      <c r="K10" s="11">
        <f t="shared" si="2"/>
        <v>140</v>
      </c>
      <c r="L10" s="8" t="s">
        <v>29</v>
      </c>
    </row>
    <row r="11" ht="25" customHeight="1" spans="1:12">
      <c r="A11" s="8">
        <v>9</v>
      </c>
      <c r="B11" s="8" t="s">
        <v>32</v>
      </c>
      <c r="C11" s="8" t="s">
        <v>33</v>
      </c>
      <c r="D11" s="10">
        <v>2301.86</v>
      </c>
      <c r="E11" s="10">
        <v>2301.86</v>
      </c>
      <c r="F11" s="10">
        <v>2203.06</v>
      </c>
      <c r="G11" s="11">
        <f t="shared" si="3"/>
        <v>200</v>
      </c>
      <c r="H11" s="8" t="s">
        <v>15</v>
      </c>
      <c r="I11" s="11">
        <f t="shared" si="0"/>
        <v>200</v>
      </c>
      <c r="J11" s="11">
        <f t="shared" si="1"/>
        <v>60</v>
      </c>
      <c r="K11" s="11">
        <f t="shared" si="2"/>
        <v>140</v>
      </c>
      <c r="L11" s="8" t="s">
        <v>29</v>
      </c>
    </row>
    <row r="12" ht="25" customHeight="1" spans="1:12">
      <c r="A12" s="8">
        <v>10</v>
      </c>
      <c r="B12" s="8" t="s">
        <v>34</v>
      </c>
      <c r="C12" s="8" t="s">
        <v>35</v>
      </c>
      <c r="D12" s="10">
        <v>3344.5</v>
      </c>
      <c r="E12" s="10">
        <v>2908.7</v>
      </c>
      <c r="F12" s="10">
        <v>2897.71</v>
      </c>
      <c r="G12" s="11">
        <f t="shared" si="3"/>
        <v>200</v>
      </c>
      <c r="H12" s="8" t="s">
        <v>15</v>
      </c>
      <c r="I12" s="11">
        <f t="shared" si="0"/>
        <v>200</v>
      </c>
      <c r="J12" s="11">
        <f t="shared" si="1"/>
        <v>60</v>
      </c>
      <c r="K12" s="11">
        <f t="shared" si="2"/>
        <v>140</v>
      </c>
      <c r="L12" s="8" t="s">
        <v>29</v>
      </c>
    </row>
    <row r="13" ht="25" customHeight="1" spans="1:12">
      <c r="A13" s="8">
        <v>11</v>
      </c>
      <c r="B13" s="8" t="s">
        <v>36</v>
      </c>
      <c r="C13" s="8" t="s">
        <v>37</v>
      </c>
      <c r="D13" s="10">
        <v>2217.35</v>
      </c>
      <c r="E13" s="10">
        <v>2217.35</v>
      </c>
      <c r="F13" s="10">
        <v>2143.35</v>
      </c>
      <c r="G13" s="11">
        <f t="shared" si="3"/>
        <v>200</v>
      </c>
      <c r="H13" s="8" t="s">
        <v>15</v>
      </c>
      <c r="I13" s="11">
        <f t="shared" si="0"/>
        <v>200</v>
      </c>
      <c r="J13" s="11">
        <f t="shared" si="1"/>
        <v>60</v>
      </c>
      <c r="K13" s="11">
        <f t="shared" si="2"/>
        <v>140</v>
      </c>
      <c r="L13" s="8" t="s">
        <v>29</v>
      </c>
    </row>
    <row r="14" ht="25" customHeight="1" spans="1:12">
      <c r="A14" s="8">
        <v>12</v>
      </c>
      <c r="B14" s="8" t="s">
        <v>38</v>
      </c>
      <c r="C14" s="21" t="s">
        <v>39</v>
      </c>
      <c r="D14" s="10">
        <v>2142</v>
      </c>
      <c r="E14" s="10">
        <v>2142</v>
      </c>
      <c r="F14" s="10">
        <v>2104.62</v>
      </c>
      <c r="G14" s="11">
        <f t="shared" si="3"/>
        <v>200</v>
      </c>
      <c r="H14" s="8" t="s">
        <v>15</v>
      </c>
      <c r="I14" s="11">
        <f t="shared" si="0"/>
        <v>200</v>
      </c>
      <c r="J14" s="11">
        <f t="shared" si="1"/>
        <v>60</v>
      </c>
      <c r="K14" s="11">
        <f t="shared" si="2"/>
        <v>140</v>
      </c>
      <c r="L14" s="8" t="s">
        <v>29</v>
      </c>
    </row>
    <row r="15" ht="25" customHeight="1" spans="1:12">
      <c r="A15" s="8">
        <v>13</v>
      </c>
      <c r="B15" s="8" t="s">
        <v>40</v>
      </c>
      <c r="C15" s="21" t="s">
        <v>41</v>
      </c>
      <c r="D15" s="10">
        <v>2094.4</v>
      </c>
      <c r="E15" s="10">
        <v>2077.87</v>
      </c>
      <c r="F15" s="10">
        <v>2077.87</v>
      </c>
      <c r="G15" s="11">
        <f t="shared" si="3"/>
        <v>200</v>
      </c>
      <c r="H15" s="8" t="s">
        <v>15</v>
      </c>
      <c r="I15" s="11">
        <f t="shared" si="0"/>
        <v>200</v>
      </c>
      <c r="J15" s="11">
        <f t="shared" si="1"/>
        <v>60</v>
      </c>
      <c r="K15" s="11">
        <f t="shared" si="2"/>
        <v>140</v>
      </c>
      <c r="L15" s="8" t="s">
        <v>29</v>
      </c>
    </row>
    <row r="16" ht="25" customHeight="1" spans="1:12">
      <c r="A16" s="8">
        <v>14</v>
      </c>
      <c r="B16" s="12" t="s">
        <v>42</v>
      </c>
      <c r="C16" s="12">
        <v>770724603</v>
      </c>
      <c r="D16" s="10">
        <v>7026</v>
      </c>
      <c r="E16" s="13">
        <v>7025</v>
      </c>
      <c r="F16" s="10">
        <v>6990.01</v>
      </c>
      <c r="G16" s="11">
        <f t="shared" si="3"/>
        <v>200</v>
      </c>
      <c r="H16" s="12" t="s">
        <v>43</v>
      </c>
      <c r="I16" s="11">
        <f t="shared" si="0"/>
        <v>190</v>
      </c>
      <c r="J16" s="11">
        <f t="shared" si="1"/>
        <v>95</v>
      </c>
      <c r="K16" s="11">
        <f t="shared" si="2"/>
        <v>95</v>
      </c>
      <c r="L16" s="8" t="s">
        <v>44</v>
      </c>
    </row>
    <row r="17" ht="25" customHeight="1" spans="1:12">
      <c r="A17" s="8">
        <v>15</v>
      </c>
      <c r="B17" s="12" t="s">
        <v>45</v>
      </c>
      <c r="C17" s="22" t="s">
        <v>46</v>
      </c>
      <c r="D17" s="10">
        <v>6602.24</v>
      </c>
      <c r="E17" s="13">
        <v>6602.24</v>
      </c>
      <c r="F17" s="10">
        <v>6602.24</v>
      </c>
      <c r="G17" s="11">
        <f t="shared" si="3"/>
        <v>200</v>
      </c>
      <c r="H17" s="12" t="s">
        <v>15</v>
      </c>
      <c r="I17" s="11">
        <f t="shared" si="0"/>
        <v>200</v>
      </c>
      <c r="J17" s="11">
        <f t="shared" si="1"/>
        <v>100</v>
      </c>
      <c r="K17" s="11">
        <f t="shared" si="2"/>
        <v>100</v>
      </c>
      <c r="L17" s="8" t="s">
        <v>44</v>
      </c>
    </row>
    <row r="18" ht="25" customHeight="1" spans="1:12">
      <c r="A18" s="8">
        <v>16</v>
      </c>
      <c r="B18" s="12" t="s">
        <v>47</v>
      </c>
      <c r="C18" s="22" t="s">
        <v>48</v>
      </c>
      <c r="D18" s="10">
        <v>5886.1</v>
      </c>
      <c r="E18" s="13">
        <v>5374.95</v>
      </c>
      <c r="F18" s="10">
        <v>4715.31</v>
      </c>
      <c r="G18" s="11">
        <f t="shared" si="3"/>
        <v>200</v>
      </c>
      <c r="H18" s="12" t="s">
        <v>15</v>
      </c>
      <c r="I18" s="11">
        <f t="shared" si="0"/>
        <v>200</v>
      </c>
      <c r="J18" s="11">
        <f t="shared" si="1"/>
        <v>100</v>
      </c>
      <c r="K18" s="11">
        <f t="shared" si="2"/>
        <v>100</v>
      </c>
      <c r="L18" s="8" t="s">
        <v>44</v>
      </c>
    </row>
    <row r="19" ht="25" customHeight="1" spans="1:12">
      <c r="A19" s="8">
        <v>17</v>
      </c>
      <c r="B19" s="12" t="s">
        <v>49</v>
      </c>
      <c r="C19" s="12" t="s">
        <v>18</v>
      </c>
      <c r="D19" s="10">
        <v>9663.3</v>
      </c>
      <c r="E19" s="13">
        <v>9663.3</v>
      </c>
      <c r="F19" s="10">
        <v>3732.18</v>
      </c>
      <c r="G19" s="11">
        <f t="shared" si="3"/>
        <v>200</v>
      </c>
      <c r="H19" s="12" t="s">
        <v>15</v>
      </c>
      <c r="I19" s="11">
        <f t="shared" si="0"/>
        <v>200</v>
      </c>
      <c r="J19" s="11">
        <f t="shared" si="1"/>
        <v>100</v>
      </c>
      <c r="K19" s="11">
        <f t="shared" si="2"/>
        <v>100</v>
      </c>
      <c r="L19" s="8" t="s">
        <v>44</v>
      </c>
    </row>
    <row r="20" ht="25" customHeight="1" spans="1:12">
      <c r="A20" s="8">
        <v>18</v>
      </c>
      <c r="B20" s="12" t="s">
        <v>50</v>
      </c>
      <c r="C20" s="12" t="s">
        <v>51</v>
      </c>
      <c r="D20" s="10">
        <v>3713.96</v>
      </c>
      <c r="E20" s="13">
        <v>3713.96</v>
      </c>
      <c r="F20" s="10">
        <v>3518.62</v>
      </c>
      <c r="G20" s="11">
        <f t="shared" si="3"/>
        <v>200</v>
      </c>
      <c r="H20" s="12" t="s">
        <v>15</v>
      </c>
      <c r="I20" s="11">
        <f t="shared" si="0"/>
        <v>200</v>
      </c>
      <c r="J20" s="11">
        <f t="shared" si="1"/>
        <v>100</v>
      </c>
      <c r="K20" s="11">
        <f t="shared" si="2"/>
        <v>100</v>
      </c>
      <c r="L20" s="8" t="s">
        <v>44</v>
      </c>
    </row>
    <row r="21" ht="25" customHeight="1" spans="1:12">
      <c r="A21" s="8">
        <v>19</v>
      </c>
      <c r="B21" s="12" t="s">
        <v>52</v>
      </c>
      <c r="C21" s="12" t="s">
        <v>53</v>
      </c>
      <c r="D21" s="10">
        <v>3213</v>
      </c>
      <c r="E21" s="13">
        <v>3179.64</v>
      </c>
      <c r="F21" s="10">
        <v>3168.11</v>
      </c>
      <c r="G21" s="11">
        <f t="shared" si="3"/>
        <v>200</v>
      </c>
      <c r="H21" s="12" t="s">
        <v>15</v>
      </c>
      <c r="I21" s="11">
        <f t="shared" si="0"/>
        <v>200</v>
      </c>
      <c r="J21" s="11">
        <f t="shared" si="1"/>
        <v>100</v>
      </c>
      <c r="K21" s="11">
        <f t="shared" si="2"/>
        <v>100</v>
      </c>
      <c r="L21" s="8" t="s">
        <v>44</v>
      </c>
    </row>
    <row r="22" ht="25" customHeight="1" spans="1:12">
      <c r="A22" s="8">
        <v>20</v>
      </c>
      <c r="B22" s="12" t="s">
        <v>54</v>
      </c>
      <c r="C22" s="12">
        <v>768670546</v>
      </c>
      <c r="D22" s="10">
        <v>2552.8</v>
      </c>
      <c r="E22" s="13">
        <v>2876.5</v>
      </c>
      <c r="F22" s="10">
        <v>2439.98</v>
      </c>
      <c r="G22" s="11">
        <f t="shared" si="3"/>
        <v>200</v>
      </c>
      <c r="H22" s="12" t="s">
        <v>15</v>
      </c>
      <c r="I22" s="11">
        <f t="shared" si="0"/>
        <v>200</v>
      </c>
      <c r="J22" s="11">
        <f t="shared" si="1"/>
        <v>100</v>
      </c>
      <c r="K22" s="11">
        <f t="shared" si="2"/>
        <v>100</v>
      </c>
      <c r="L22" s="8" t="s">
        <v>44</v>
      </c>
    </row>
    <row r="23" ht="25" customHeight="1" spans="1:12">
      <c r="A23" s="8">
        <v>21</v>
      </c>
      <c r="B23" s="12" t="s">
        <v>55</v>
      </c>
      <c r="C23" s="12" t="s">
        <v>56</v>
      </c>
      <c r="D23" s="10">
        <v>2305.1</v>
      </c>
      <c r="E23" s="10">
        <v>2501.53</v>
      </c>
      <c r="F23" s="10">
        <v>2380.4</v>
      </c>
      <c r="G23" s="11">
        <f t="shared" si="3"/>
        <v>200</v>
      </c>
      <c r="H23" s="12" t="s">
        <v>43</v>
      </c>
      <c r="I23" s="11">
        <f t="shared" si="0"/>
        <v>190</v>
      </c>
      <c r="J23" s="11">
        <f t="shared" si="1"/>
        <v>95</v>
      </c>
      <c r="K23" s="11">
        <f t="shared" si="2"/>
        <v>95</v>
      </c>
      <c r="L23" s="8" t="s">
        <v>44</v>
      </c>
    </row>
    <row r="24" ht="25" customHeight="1" spans="1:12">
      <c r="A24" s="8">
        <v>22</v>
      </c>
      <c r="B24" s="12" t="s">
        <v>57</v>
      </c>
      <c r="C24" s="22" t="s">
        <v>58</v>
      </c>
      <c r="D24" s="10">
        <v>2153.91</v>
      </c>
      <c r="E24" s="13">
        <v>2153.91</v>
      </c>
      <c r="F24" s="10">
        <v>2153.91</v>
      </c>
      <c r="G24" s="11">
        <f t="shared" si="3"/>
        <v>200</v>
      </c>
      <c r="H24" s="12" t="s">
        <v>43</v>
      </c>
      <c r="I24" s="11">
        <f t="shared" si="0"/>
        <v>190</v>
      </c>
      <c r="J24" s="11">
        <f t="shared" si="1"/>
        <v>95</v>
      </c>
      <c r="K24" s="11">
        <f t="shared" si="2"/>
        <v>95</v>
      </c>
      <c r="L24" s="8" t="s">
        <v>44</v>
      </c>
    </row>
    <row r="25" ht="25" customHeight="1" spans="1:12">
      <c r="A25" s="8">
        <v>23</v>
      </c>
      <c r="B25" s="12" t="s">
        <v>59</v>
      </c>
      <c r="C25" s="22" t="s">
        <v>60</v>
      </c>
      <c r="D25" s="10">
        <v>3696.67</v>
      </c>
      <c r="E25" s="13">
        <v>3002.47</v>
      </c>
      <c r="F25" s="10">
        <v>2107.73</v>
      </c>
      <c r="G25" s="11">
        <f t="shared" si="3"/>
        <v>200</v>
      </c>
      <c r="H25" s="12" t="s">
        <v>15</v>
      </c>
      <c r="I25" s="11">
        <f t="shared" si="0"/>
        <v>200</v>
      </c>
      <c r="J25" s="11">
        <f t="shared" si="1"/>
        <v>100</v>
      </c>
      <c r="K25" s="11">
        <f t="shared" si="2"/>
        <v>100</v>
      </c>
      <c r="L25" s="8" t="s">
        <v>44</v>
      </c>
    </row>
    <row r="26" ht="25" customHeight="1" spans="1:12">
      <c r="A26" s="8">
        <v>24</v>
      </c>
      <c r="B26" s="12" t="s">
        <v>61</v>
      </c>
      <c r="C26" s="12" t="s">
        <v>62</v>
      </c>
      <c r="D26" s="10">
        <v>2343.9</v>
      </c>
      <c r="E26" s="13">
        <v>2262.69</v>
      </c>
      <c r="F26" s="10">
        <v>2010.34</v>
      </c>
      <c r="G26" s="11">
        <f t="shared" si="3"/>
        <v>200</v>
      </c>
      <c r="H26" s="12" t="s">
        <v>43</v>
      </c>
      <c r="I26" s="11">
        <f t="shared" si="0"/>
        <v>190</v>
      </c>
      <c r="J26" s="11">
        <f t="shared" si="1"/>
        <v>95</v>
      </c>
      <c r="K26" s="11">
        <f t="shared" si="2"/>
        <v>95</v>
      </c>
      <c r="L26" s="8" t="s">
        <v>44</v>
      </c>
    </row>
    <row r="27" ht="25" customHeight="1" spans="1:12">
      <c r="A27" s="14" t="s">
        <v>63</v>
      </c>
      <c r="B27" s="15"/>
      <c r="C27" s="15"/>
      <c r="D27" s="16">
        <f>SUM(D3:D26)</f>
        <v>95348</v>
      </c>
      <c r="E27" s="16">
        <f>SUM(E3:E26)</f>
        <v>90152.68</v>
      </c>
      <c r="F27" s="16">
        <f>SUM(F3:F26)</f>
        <v>82070.81</v>
      </c>
      <c r="G27" s="17">
        <f>SUM(G3:G26)</f>
        <v>4800</v>
      </c>
      <c r="H27" s="18" t="s">
        <v>64</v>
      </c>
      <c r="I27" s="20">
        <f t="shared" ref="I27:K27" si="4">SUM(I3:I26)</f>
        <v>4760</v>
      </c>
      <c r="J27" s="20">
        <f t="shared" si="4"/>
        <v>2100</v>
      </c>
      <c r="K27" s="20">
        <f t="shared" si="4"/>
        <v>2660</v>
      </c>
      <c r="L27" s="8" t="s">
        <v>64</v>
      </c>
    </row>
  </sheetData>
  <mergeCells count="2">
    <mergeCell ref="A1:L1"/>
    <mergeCell ref="A27:C27"/>
  </mergeCells>
  <pageMargins left="0.751388888888889" right="0.751388888888889" top="1" bottom="1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方玉婷</dc:creator>
  <cp:lastModifiedBy>yukyuk方</cp:lastModifiedBy>
  <dcterms:created xsi:type="dcterms:W3CDTF">2022-12-12T03:22:18Z</dcterms:created>
  <dcterms:modified xsi:type="dcterms:W3CDTF">2022-12-12T03:27:01Z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